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30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<sst xmlns="http://schemas.openxmlformats.org/spreadsheetml/2006/main" count="54" uniqueCount="54">
  <si>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</si>
  <si>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</si>
  <si>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</si>
  <si>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</si>
  <si>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</si>
  <si>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</si>
  <si>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</si>
  <si>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</si>
  <si>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</si>
  <si>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</si>
  <si>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</si>
  <si>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</si>
  <si>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</si>
  <si>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</si>
  <si>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</si>
  <si>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</si>
  <si>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</si>
  <si>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</si>
  <si>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</si>
  <si>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</si>
  <si>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</si>
  <si>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</si>
  <si>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</si>
  <si>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</si>
  <si>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</si>
  <si>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</si>
  <si>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</si>
  <si>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</si>
  <si>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</si>
  <si>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</si>
  <si>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</si>
  <si>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</si>
  <si>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</si>
  <si>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</si>
  <si>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</si>
  <si>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</si>
  <si>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</si>
  <si>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</si>
  <si>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</si>
  <si>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</si>
  <si>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</si>
  <si>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</si>
  <si>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</si>
  <si>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</si>
  <si>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</si>
  <si>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</si>
  <si>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</si>
  <si>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</si>
  <si>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</si>
  <si>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</si>
  <si>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</si>
  <si>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Економічна діяльність</t>
  </si>
  <si>
    <t>7000</t>
  </si>
  <si>
    <t>станом на 24 вересня 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</si>
</sst>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3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2" xfId="56" applyFont="1" applyFill="1" applyBorder="1" applyAlignment="1" applyProtection="1">
      <alignment horizontal="center" vertical="center" wrapText="1"/>
      <protection/>
    </xf>
    <xf numFmtId="188" fontId="23" fillId="7" borderId="12" xfId="56" applyNumberFormat="1" applyFont="1" applyFill="1" applyBorder="1" applyAlignment="1">
      <alignment horizontal="right" vertical="center" wrapText="1" shrinkToFit="1"/>
      <protection/>
    </xf>
    <xf numFmtId="188" fontId="23" fillId="7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0" fontId="23" fillId="20" borderId="18" xfId="56" applyFont="1" applyFill="1" applyBorder="1" applyAlignment="1">
      <alignment horizontal="center" vertical="center" wrapText="1"/>
      <protection/>
    </xf>
    <xf numFmtId="0" fontId="25" fillId="20" borderId="12" xfId="63" applyFont="1" applyFill="1" applyBorder="1" applyAlignment="1" applyProtection="1">
      <alignment horizontal="center" vertical="center" wrapText="1"/>
      <protection/>
    </xf>
    <xf numFmtId="188" fontId="23" fillId="2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left"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0" fontId="24" fillId="0" borderId="21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3" xfId="56" applyFont="1" applyFill="1" applyBorder="1" applyAlignment="1">
      <alignment horizontal="center" vertical="center" wrapText="1"/>
      <protection/>
    </xf>
    <xf numFmtId="0" fontId="25" fillId="20" borderId="24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5" xfId="56" applyNumberFormat="1" applyFont="1" applyFill="1" applyBorder="1" applyAlignment="1" applyProtection="1">
      <alignment horizontal="center" vertical="center"/>
      <protection/>
    </xf>
    <xf numFmtId="0" fontId="27" fillId="0" borderId="15" xfId="56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4" fillId="0" borderId="17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left"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49" fontId="24" fillId="0" borderId="17" xfId="56" applyNumberFormat="1" applyFont="1" applyFill="1" applyBorder="1" applyAlignment="1" applyProtection="1">
      <alignment horizontal="center" vertical="center"/>
      <protection/>
    </xf>
    <xf numFmtId="0" fontId="27" fillId="0" borderId="17" xfId="56" applyFont="1" applyFill="1" applyBorder="1" applyAlignment="1" applyProtection="1">
      <alignment horizontal="left" vertical="center" wrapText="1"/>
      <protection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0" fontId="24" fillId="0" borderId="15" xfId="56" applyFont="1" applyBorder="1" applyAlignment="1">
      <alignment horizontal="left" vertical="center"/>
      <protection/>
    </xf>
    <xf numFmtId="188" fontId="24" fillId="0" borderId="15" xfId="56" applyNumberFormat="1" applyFont="1" applyFill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10" xfId="56" applyFont="1" applyFill="1" applyBorder="1" applyAlignment="1">
      <alignment horizontal="center" vertical="center" wrapText="1"/>
      <protection/>
    </xf>
    <xf numFmtId="0" fontId="30" fillId="0" borderId="12" xfId="63" applyFont="1" applyFill="1" applyBorder="1" applyAlignment="1" applyProtection="1">
      <alignment horizontal="left" vertical="center" wrapText="1"/>
      <protection/>
    </xf>
    <xf numFmtId="188" fontId="29" fillId="0" borderId="12" xfId="56" applyNumberFormat="1" applyFont="1" applyFill="1" applyBorder="1" applyAlignment="1">
      <alignment horizontal="right" vertical="center" wrapText="1" shrinkToFit="1"/>
      <protection/>
    </xf>
    <xf numFmtId="188" fontId="29" fillId="0" borderId="13" xfId="56" applyNumberFormat="1" applyFont="1" applyFill="1" applyBorder="1" applyAlignment="1">
      <alignment horizontal="right" vertical="center" wrapText="1" shrinkToFit="1"/>
      <protection/>
    </xf>
    <xf numFmtId="189" fontId="30" fillId="0" borderId="18" xfId="56" applyNumberFormat="1" applyFont="1" applyFill="1" applyBorder="1" applyAlignment="1" applyProtection="1">
      <alignment horizontal="right" vertical="center"/>
      <protection hidden="1"/>
    </xf>
    <xf numFmtId="0" fontId="30" fillId="0" borderId="12" xfId="56" applyFont="1" applyFill="1" applyBorder="1" applyAlignment="1" applyProtection="1">
      <alignment horizontal="center" vertical="center" wrapText="1"/>
      <protection hidden="1"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188" fontId="24" fillId="0" borderId="27" xfId="56" applyNumberFormat="1" applyFont="1" applyFill="1" applyBorder="1" applyAlignment="1">
      <alignment horizontal="right" vertical="center" wrapText="1" shrinkToFit="1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188" fontId="24" fillId="0" borderId="28" xfId="56" applyNumberFormat="1" applyFont="1" applyFill="1" applyBorder="1" applyAlignment="1">
      <alignment horizontal="right" vertical="center" wrapText="1" shrinkToFit="1"/>
      <protection/>
    </xf>
    <xf numFmtId="188" fontId="23" fillId="0" borderId="29" xfId="56" applyNumberFormat="1" applyFont="1" applyFill="1" applyBorder="1" applyAlignment="1" applyProtection="1">
      <alignment horizontal="center" vertical="center"/>
      <protection hidden="1"/>
    </xf>
    <xf numFmtId="2" fontId="24" fillId="0" borderId="22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18" xfId="63" applyFont="1" applyFill="1" applyBorder="1" applyAlignment="1" applyProtection="1">
      <alignment horizontal="center" vertical="center" wrapText="1"/>
      <protection/>
    </xf>
    <xf numFmtId="0" fontId="23" fillId="24" borderId="11" xfId="63" applyFont="1" applyFill="1" applyBorder="1" applyAlignment="1" applyProtection="1">
      <alignment horizontal="center" vertical="center" wrapText="1"/>
      <protection/>
    </xf>
    <xf numFmtId="0" fontId="23" fillId="24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0" zoomScaleNormal="75" zoomScaleSheetLayoutView="70" zoomScalePageLayoutView="0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7" sqref="C17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9.3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1" t="s">
        <v>23</v>
      </c>
      <c r="B1" s="61"/>
      <c r="C1" s="61"/>
      <c r="D1" s="61"/>
      <c r="E1" s="61"/>
    </row>
    <row r="2" spans="1:5" s="32" customFormat="1" ht="22.5">
      <c r="A2" s="61" t="s">
        <v>53</v>
      </c>
      <c r="B2" s="61"/>
      <c r="C2" s="61"/>
      <c r="D2" s="61"/>
      <c r="E2" s="61"/>
    </row>
    <row r="3" spans="1:5" s="32" customFormat="1" ht="12" customHeight="1" thickBot="1">
      <c r="A3" s="1"/>
      <c r="B3" s="2"/>
      <c r="C3" s="33"/>
      <c r="D3" s="33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44</v>
      </c>
      <c r="D4" s="7" t="s">
        <v>20</v>
      </c>
      <c r="E4" s="8" t="s">
        <v>4</v>
      </c>
    </row>
    <row r="5" spans="1:5" s="32" customFormat="1" ht="23.25" customHeight="1" thickBot="1">
      <c r="A5" s="62" t="s">
        <v>6</v>
      </c>
      <c r="B5" s="63"/>
      <c r="C5" s="63"/>
      <c r="D5" s="63"/>
      <c r="E5" s="64"/>
    </row>
    <row r="6" spans="1:5" s="32" customFormat="1" ht="29.25" customHeight="1" thickBot="1">
      <c r="A6" s="9">
        <v>10000000</v>
      </c>
      <c r="B6" s="10" t="s">
        <v>2</v>
      </c>
      <c r="C6" s="11">
        <f>C7+C8</f>
        <v>32318</v>
      </c>
      <c r="D6" s="11">
        <f>D7+D8</f>
        <v>35507.9</v>
      </c>
      <c r="E6" s="12">
        <f>D6/C6*100</f>
        <v>109.87035088805001</v>
      </c>
    </row>
    <row r="7" spans="1:5" s="32" customFormat="1" ht="30.75" customHeight="1">
      <c r="A7" s="13">
        <v>11010000</v>
      </c>
      <c r="B7" s="14" t="s">
        <v>10</v>
      </c>
      <c r="C7" s="15">
        <v>32318</v>
      </c>
      <c r="D7" s="15">
        <v>35471.4</v>
      </c>
      <c r="E7" s="15">
        <f>D7/C7*100</f>
        <v>109.75741073086208</v>
      </c>
    </row>
    <row r="8" spans="1:5" s="32" customFormat="1" ht="39" customHeight="1" thickBot="1">
      <c r="A8" s="16" t="s">
        <v>22</v>
      </c>
      <c r="B8" s="17" t="s">
        <v>21</v>
      </c>
      <c r="C8" s="35"/>
      <c r="D8" s="35">
        <v>36.5</v>
      </c>
      <c r="E8" s="15"/>
    </row>
    <row r="9" spans="1:5" s="32" customFormat="1" ht="27" customHeight="1" thickBot="1">
      <c r="A9" s="9">
        <v>20000000</v>
      </c>
      <c r="B9" s="10" t="s">
        <v>3</v>
      </c>
      <c r="C9" s="11">
        <f>C10+C12+C11</f>
        <v>550.7</v>
      </c>
      <c r="D9" s="11">
        <f>D10+D12+D11</f>
        <v>806</v>
      </c>
      <c r="E9" s="12">
        <f>D9/C9*100</f>
        <v>146.35917922643907</v>
      </c>
    </row>
    <row r="10" spans="1:5" s="32" customFormat="1" ht="41.25" customHeight="1">
      <c r="A10" s="30" t="s">
        <v>24</v>
      </c>
      <c r="B10" s="31" t="s">
        <v>25</v>
      </c>
      <c r="C10" s="15">
        <v>10</v>
      </c>
      <c r="D10" s="15">
        <v>45</v>
      </c>
      <c r="E10" s="38">
        <f>D10/C10*100</f>
        <v>450</v>
      </c>
    </row>
    <row r="11" spans="1:5" s="32" customFormat="1" ht="28.5" customHeight="1">
      <c r="A11" s="36" t="s">
        <v>30</v>
      </c>
      <c r="B11" s="37" t="s">
        <v>31</v>
      </c>
      <c r="C11" s="38">
        <v>203</v>
      </c>
      <c r="D11" s="38">
        <v>437</v>
      </c>
      <c r="E11" s="38">
        <f>D11/C11*100</f>
        <v>215.27093596059115</v>
      </c>
    </row>
    <row r="12" spans="1:5" s="32" customFormat="1" ht="28.5" customHeight="1" thickBot="1">
      <c r="A12" s="39" t="s">
        <v>28</v>
      </c>
      <c r="B12" s="40" t="s">
        <v>29</v>
      </c>
      <c r="C12" s="35">
        <v>337.7</v>
      </c>
      <c r="D12" s="35">
        <v>324</v>
      </c>
      <c r="E12" s="38">
        <f>D12/C12*100</f>
        <v>95.94314480307966</v>
      </c>
    </row>
    <row r="13" spans="1:5" s="32" customFormat="1" ht="28.5" customHeight="1" hidden="1" thickBot="1">
      <c r="A13" s="9" t="s">
        <v>40</v>
      </c>
      <c r="B13" s="10" t="s">
        <v>41</v>
      </c>
      <c r="C13" s="11">
        <f>C14</f>
        <v>0</v>
      </c>
      <c r="D13" s="11">
        <f>D14</f>
        <v>0</v>
      </c>
      <c r="E13" s="12"/>
    </row>
    <row r="14" spans="1:5" s="32" customFormat="1" ht="60.75" hidden="1" thickBot="1">
      <c r="A14" s="30" t="s">
        <v>42</v>
      </c>
      <c r="B14" s="31" t="s">
        <v>43</v>
      </c>
      <c r="C14" s="15"/>
      <c r="D14" s="41"/>
      <c r="E14" s="15"/>
    </row>
    <row r="15" spans="1:5" s="32" customFormat="1" ht="19.5" thickBot="1">
      <c r="A15" s="18"/>
      <c r="B15" s="19" t="s">
        <v>8</v>
      </c>
      <c r="C15" s="34">
        <f>C6+C9+C13</f>
        <v>32868.7</v>
      </c>
      <c r="D15" s="34">
        <f>D6+D9+D13</f>
        <v>36313.9</v>
      </c>
      <c r="E15" s="20">
        <f aca="true" t="shared" si="0" ref="E15:E21">D15/C15*100</f>
        <v>110.48170447872903</v>
      </c>
    </row>
    <row r="16" spans="1:5" s="32" customFormat="1" ht="22.5" customHeight="1" thickBot="1">
      <c r="A16" s="9" t="s">
        <v>5</v>
      </c>
      <c r="B16" s="10" t="s">
        <v>7</v>
      </c>
      <c r="C16" s="11">
        <f>C17+C20+C18+C19</f>
        <v>301344.39999999997</v>
      </c>
      <c r="D16" s="11">
        <f>D17+D20+D18+D19</f>
        <v>291489</v>
      </c>
      <c r="E16" s="11">
        <f t="shared" si="0"/>
        <v>96.72952276531439</v>
      </c>
    </row>
    <row r="17" spans="1:5" s="32" customFormat="1" ht="24.75" customHeight="1">
      <c r="A17" s="21">
        <v>41020000</v>
      </c>
      <c r="B17" s="22" t="s">
        <v>45</v>
      </c>
      <c r="C17" s="23">
        <v>10415.6</v>
      </c>
      <c r="D17" s="23">
        <v>10029.9</v>
      </c>
      <c r="E17" s="23">
        <f t="shared" si="0"/>
        <v>96.29690080264218</v>
      </c>
    </row>
    <row r="18" spans="1:5" s="32" customFormat="1" ht="24.75" customHeight="1">
      <c r="A18" s="24">
        <v>41030000</v>
      </c>
      <c r="B18" s="25" t="s">
        <v>46</v>
      </c>
      <c r="C18" s="26">
        <v>64216.5</v>
      </c>
      <c r="D18" s="26">
        <v>64216.5</v>
      </c>
      <c r="E18" s="26">
        <f t="shared" si="0"/>
        <v>100</v>
      </c>
    </row>
    <row r="19" spans="1:5" s="32" customFormat="1" ht="24.75" customHeight="1">
      <c r="A19" s="24">
        <v>41040000</v>
      </c>
      <c r="B19" s="42" t="s">
        <v>47</v>
      </c>
      <c r="C19" s="43">
        <v>8869.3</v>
      </c>
      <c r="D19" s="43">
        <v>8538.6</v>
      </c>
      <c r="E19" s="26">
        <f t="shared" si="0"/>
        <v>96.27140811563484</v>
      </c>
    </row>
    <row r="20" spans="1:5" s="32" customFormat="1" ht="25.5" customHeight="1" thickBot="1">
      <c r="A20" s="24">
        <v>41050000</v>
      </c>
      <c r="B20" s="25" t="s">
        <v>48</v>
      </c>
      <c r="C20" s="26">
        <v>217843</v>
      </c>
      <c r="D20" s="26">
        <v>208704</v>
      </c>
      <c r="E20" s="26">
        <f t="shared" si="0"/>
        <v>95.80477683469287</v>
      </c>
    </row>
    <row r="21" spans="1:5" s="32" customFormat="1" ht="29.25" customHeight="1" thickBot="1">
      <c r="A21" s="27"/>
      <c r="B21" s="28" t="s">
        <v>9</v>
      </c>
      <c r="C21" s="29">
        <f>C16+C15</f>
        <v>334213.1</v>
      </c>
      <c r="D21" s="29">
        <f>D16+D15</f>
        <v>327802.9</v>
      </c>
      <c r="E21" s="20">
        <f t="shared" si="0"/>
        <v>98.08200217166832</v>
      </c>
    </row>
    <row r="22" spans="1:5" s="45" customFormat="1" ht="41.25" customHeight="1" thickBot="1">
      <c r="A22" s="47"/>
      <c r="B22" s="48" t="s">
        <v>27</v>
      </c>
      <c r="C22" s="49"/>
      <c r="D22" s="49">
        <v>0</v>
      </c>
      <c r="E22" s="50">
        <f aca="true" t="shared" si="1" ref="E22:E34">IF(C22=0,"",IF(D22/C22*100&gt;=200,"В/100",D22/C22*100))</f>
      </c>
    </row>
    <row r="23" spans="1:5" s="45" customFormat="1" ht="21.75" customHeight="1" thickBot="1">
      <c r="A23" s="65" t="s">
        <v>11</v>
      </c>
      <c r="B23" s="66"/>
      <c r="C23" s="66"/>
      <c r="D23" s="66"/>
      <c r="E23" s="67"/>
    </row>
    <row r="24" spans="1:5" s="45" customFormat="1" ht="22.5" customHeight="1">
      <c r="A24" s="53" t="s">
        <v>32</v>
      </c>
      <c r="B24" s="54" t="s">
        <v>12</v>
      </c>
      <c r="C24" s="59">
        <v>2877.239</v>
      </c>
      <c r="D24" s="60">
        <v>2592.0453</v>
      </c>
      <c r="E24" s="55">
        <f t="shared" si="1"/>
        <v>90.08793847156944</v>
      </c>
    </row>
    <row r="25" spans="1:5" s="45" customFormat="1" ht="30" customHeight="1">
      <c r="A25" s="53" t="s">
        <v>33</v>
      </c>
      <c r="B25" s="54" t="s">
        <v>13</v>
      </c>
      <c r="C25" s="59">
        <v>80247.09851</v>
      </c>
      <c r="D25" s="60">
        <v>64528.80681</v>
      </c>
      <c r="E25" s="55">
        <f t="shared" si="1"/>
        <v>80.41263548233927</v>
      </c>
    </row>
    <row r="26" spans="1:5" s="45" customFormat="1" ht="19.5" customHeight="1">
      <c r="A26" s="53" t="s">
        <v>34</v>
      </c>
      <c r="B26" s="54" t="s">
        <v>14</v>
      </c>
      <c r="C26" s="59">
        <v>58855.28695</v>
      </c>
      <c r="D26" s="60">
        <v>54058.41659</v>
      </c>
      <c r="E26" s="55">
        <f t="shared" si="1"/>
        <v>91.84972054579373</v>
      </c>
    </row>
    <row r="27" spans="1:5" s="45" customFormat="1" ht="25.5" customHeight="1">
      <c r="A27" s="53" t="s">
        <v>35</v>
      </c>
      <c r="B27" s="54" t="s">
        <v>19</v>
      </c>
      <c r="C27" s="59">
        <v>191494.87133</v>
      </c>
      <c r="D27" s="60">
        <v>181960.39026</v>
      </c>
      <c r="E27" s="55">
        <f t="shared" si="1"/>
        <v>95.02102536544209</v>
      </c>
    </row>
    <row r="28" spans="1:5" s="45" customFormat="1" ht="25.5" customHeight="1">
      <c r="A28" s="53" t="s">
        <v>36</v>
      </c>
      <c r="B28" s="54" t="s">
        <v>15</v>
      </c>
      <c r="C28" s="59">
        <v>5238.023</v>
      </c>
      <c r="D28" s="60">
        <v>3246.73231</v>
      </c>
      <c r="E28" s="55">
        <f>IF(C28=0,"",IF(D28/C28*100&gt;=200,"В/100",D28/C28*100))</f>
        <v>61.98392618741841</v>
      </c>
    </row>
    <row r="29" spans="1:5" s="45" customFormat="1" ht="25.5" customHeight="1">
      <c r="A29" s="53" t="s">
        <v>37</v>
      </c>
      <c r="B29" s="54" t="s">
        <v>16</v>
      </c>
      <c r="C29" s="59">
        <v>1232.5985</v>
      </c>
      <c r="D29" s="60">
        <v>1074.38354</v>
      </c>
      <c r="E29" s="55">
        <f>IF(C29=0,"",IF(D29/C29*100&gt;=200,"В/100",D29/C29*100))</f>
        <v>87.16411223930582</v>
      </c>
    </row>
    <row r="30" spans="1:5" s="45" customFormat="1" ht="21" customHeight="1">
      <c r="A30" s="53" t="s">
        <v>38</v>
      </c>
      <c r="B30" s="54" t="s">
        <v>26</v>
      </c>
      <c r="C30" s="59">
        <v>119.3</v>
      </c>
      <c r="D30" s="60">
        <v>57.32267</v>
      </c>
      <c r="E30" s="55">
        <f t="shared" si="1"/>
        <v>48.04917854149204</v>
      </c>
    </row>
    <row r="31" spans="1:5" s="45" customFormat="1" ht="24" customHeight="1">
      <c r="A31" s="53" t="s">
        <v>52</v>
      </c>
      <c r="B31" s="54" t="s">
        <v>51</v>
      </c>
      <c r="C31" s="59">
        <v>55</v>
      </c>
      <c r="D31" s="60">
        <v>0</v>
      </c>
      <c r="E31" s="55">
        <f t="shared" si="1"/>
        <v>0</v>
      </c>
    </row>
    <row r="32" spans="1:5" s="45" customFormat="1" ht="30" customHeight="1">
      <c r="A32" s="53" t="s">
        <v>39</v>
      </c>
      <c r="B32" s="54" t="s">
        <v>50</v>
      </c>
      <c r="C32" s="59">
        <v>245</v>
      </c>
      <c r="D32" s="60">
        <v>10.2</v>
      </c>
      <c r="E32" s="55">
        <f t="shared" si="1"/>
        <v>4.163265306122449</v>
      </c>
    </row>
    <row r="33" spans="1:5" s="45" customFormat="1" ht="29.25" customHeight="1" thickBot="1">
      <c r="A33" s="16" t="s">
        <v>49</v>
      </c>
      <c r="B33" s="56" t="s">
        <v>17</v>
      </c>
      <c r="C33" s="59">
        <v>10659.618</v>
      </c>
      <c r="D33" s="60">
        <v>10502.1037</v>
      </c>
      <c r="E33" s="57">
        <f t="shared" si="1"/>
        <v>98.52232697269262</v>
      </c>
    </row>
    <row r="34" spans="1:5" s="46" customFormat="1" ht="23.25" customHeight="1" thickBot="1">
      <c r="A34" s="51"/>
      <c r="B34" s="52" t="s">
        <v>18</v>
      </c>
      <c r="C34" s="58">
        <f>SUM(C24:C33)</f>
        <v>351024.03528999997</v>
      </c>
      <c r="D34" s="58">
        <f>SUM(D24:D33)</f>
        <v>318030.40118000004</v>
      </c>
      <c r="E34" s="50">
        <f t="shared" si="1"/>
        <v>90.60074787108464</v>
      </c>
    </row>
    <row r="35" s="45" customFormat="1" ht="12.75"/>
    <row r="36" s="44" customFormat="1" ht="12.75"/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ххх</cp:lastModifiedBy>
  <cp:lastPrinted>2018-09-24T09:45:14Z</cp:lastPrinted>
  <dcterms:created xsi:type="dcterms:W3CDTF">2015-04-06T06:03:14Z</dcterms:created>
  <dcterms:modified xsi:type="dcterms:W3CDTF">2018-09-24T09:55:08Z</dcterms:modified>
  <cp:category/>
  <cp:version/>
  <cp:contentType/>
  <cp:contentStatus/>
</cp:coreProperties>
</file>